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1610" windowHeight="9810"/>
  </bookViews>
  <sheets>
    <sheet name="ППНФ" sheetId="4" r:id="rId1"/>
  </sheets>
  <definedNames>
    <definedName name="_xlnm.Print_Area" localSheetId="0">ППНФ!$A$1:$S$22</definedName>
  </definedNames>
  <calcPr calcId="145621"/>
</workbook>
</file>

<file path=xl/calcChain.xml><?xml version="1.0" encoding="utf-8"?>
<calcChain xmlns="http://schemas.openxmlformats.org/spreadsheetml/2006/main">
  <c r="L13" i="4" l="1"/>
  <c r="P15" i="4" l="1"/>
  <c r="P22" i="4" l="1"/>
  <c r="P21" i="4"/>
  <c r="P20" i="4"/>
  <c r="P19" i="4"/>
  <c r="P18" i="4"/>
  <c r="P17" i="4"/>
  <c r="P16" i="4"/>
  <c r="P14" i="4"/>
  <c r="P13" i="4"/>
  <c r="P12" i="4"/>
  <c r="N13" i="4"/>
  <c r="N15" i="4"/>
  <c r="N16" i="4"/>
  <c r="N17" i="4"/>
  <c r="N18" i="4"/>
  <c r="N20" i="4"/>
  <c r="N21" i="4"/>
  <c r="N22" i="4"/>
  <c r="N12" i="4"/>
  <c r="L14" i="4"/>
  <c r="L15" i="4"/>
  <c r="L16" i="4"/>
  <c r="L17" i="4"/>
  <c r="L18" i="4"/>
  <c r="L19" i="4"/>
  <c r="L20" i="4"/>
  <c r="L21" i="4"/>
  <c r="L22" i="4"/>
  <c r="L12" i="4"/>
  <c r="M15" i="4" l="1"/>
  <c r="R15" i="4" s="1"/>
  <c r="S19" i="4"/>
  <c r="S12" i="4"/>
  <c r="S22" i="4"/>
  <c r="M21" i="4"/>
  <c r="R21" i="4" s="1"/>
  <c r="M20" i="4"/>
  <c r="R20" i="4" s="1"/>
  <c r="S18" i="4"/>
  <c r="M17" i="4"/>
  <c r="R17" i="4" s="1"/>
  <c r="S16" i="4"/>
  <c r="M14" i="4"/>
  <c r="S13" i="4"/>
  <c r="M19" i="4"/>
  <c r="S14" i="4"/>
  <c r="M22" i="4"/>
  <c r="R22" i="4" s="1"/>
  <c r="M18" i="4"/>
  <c r="R18" i="4" s="1"/>
  <c r="M13" i="4"/>
  <c r="R13" i="4" s="1"/>
  <c r="S21" i="4"/>
  <c r="S17" i="4"/>
  <c r="M16" i="4"/>
  <c r="R16" i="4" s="1"/>
  <c r="S20" i="4"/>
  <c r="S15" i="4"/>
  <c r="M12" i="4"/>
  <c r="R12" i="4" s="1"/>
  <c r="P10" i="4"/>
  <c r="Q10" i="4" s="1"/>
  <c r="R10" i="4" s="1"/>
  <c r="S10" i="4" s="1"/>
  <c r="E10" i="4" l="1"/>
  <c r="F10" i="4" s="1"/>
  <c r="G10" i="4" s="1"/>
  <c r="H10" i="4" s="1"/>
  <c r="I10" i="4" s="1"/>
  <c r="J10" i="4" s="1"/>
  <c r="K10" i="4" s="1"/>
  <c r="L10" i="4" s="1"/>
  <c r="N14" i="4" l="1"/>
  <c r="R14" i="4" s="1"/>
  <c r="N19" i="4"/>
  <c r="R19" i="4" s="1"/>
</calcChain>
</file>

<file path=xl/sharedStrings.xml><?xml version="1.0" encoding="utf-8"?>
<sst xmlns="http://schemas.openxmlformats.org/spreadsheetml/2006/main" count="46" uniqueCount="45">
  <si>
    <t>Наимеование медицинской организации</t>
  </si>
  <si>
    <t>код МО</t>
  </si>
  <si>
    <t>№ строки</t>
  </si>
  <si>
    <t>Коэффициент уровня расходов медицинской организации</t>
  </si>
  <si>
    <t>Коэффициент дифференциации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</si>
  <si>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</t>
  </si>
  <si>
    <t>Коэффициент половозрастного состава</t>
  </si>
  <si>
    <t>Дифференцированный подушевой норматив финансирования амбулаторной медицинской помощи для i-той медицинской организации 
(руб./год)</t>
  </si>
  <si>
    <t>Амбулаторная помощь</t>
  </si>
  <si>
    <t>Стационарная помощь</t>
  </si>
  <si>
    <t>Дневной стационар</t>
  </si>
  <si>
    <t>Дифференцированный подушевой норматив финансирования для i-той медицинской организации по стационару, руб. в год на одного застрахованного прикрепленного</t>
  </si>
  <si>
    <t>Дифференцированный подушевой норматив финансирования для i-той медицинской организации по дневному стационару, руб. в год на одного застрахованного прикрепленного</t>
  </si>
  <si>
    <t>А</t>
  </si>
  <si>
    <t>КГБУЗ "Центральная районная больница Тугуро-Чумиканского района" МЗ ХК</t>
  </si>
  <si>
    <t>КГБУЗ "Аяно-Майская центральная районная больница" МЗ ХК</t>
  </si>
  <si>
    <t>КГБУЗ "Центральная районная больница Охотского района" МЗ ХК</t>
  </si>
  <si>
    <t xml:space="preserve">Значения дифференцированных подушевых нормативов финансирования на прикрепившихся к медицинской организации лиц по всем видам и условиям предоставляемой медицинской помощи 
</t>
  </si>
  <si>
    <t>Коэффициент дифференциации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</t>
  </si>
  <si>
    <t>Пнбаз</t>
  </si>
  <si>
    <t>Кдурi</t>
  </si>
  <si>
    <t>КДi</t>
  </si>
  <si>
    <t>Кдотi</t>
  </si>
  <si>
    <t>Кдзпi</t>
  </si>
  <si>
    <t>Кдпвi</t>
  </si>
  <si>
    <t>КГБУЗ "Бикинская центральная районная больница" МЗХК</t>
  </si>
  <si>
    <t>КГБУЗ "Вяземская  районная больница" МЗХК</t>
  </si>
  <si>
    <t>КГБУЗ "Районная больница района имени Лазо" МЗХК</t>
  </si>
  <si>
    <t>КГБУЗ "Троицкая центральная районная больница" МЗХК</t>
  </si>
  <si>
    <t>КГБУЗ "Советско-Гаванская центральная районная больница" МЗ ХК</t>
  </si>
  <si>
    <t>КГБУЗ "Николаевская центральная районная больница" МЗ ХК</t>
  </si>
  <si>
    <t>КГБУЗ "Солнечная центральная районная больница" МЗ ХК</t>
  </si>
  <si>
    <t>Дифференцированный подушевой норматив финансирования амбулаторной медицинской помощи для i-той медицинской организации 
(руб./мес)</t>
  </si>
  <si>
    <t>Приложение № 18</t>
  </si>
  <si>
    <t xml:space="preserve">КГБУЗ "Ульчская районная больница" МЗХК </t>
  </si>
  <si>
    <t>Дифференцированный подушевой норматив финансирования для i-той медицинской организации по стационару, руб. в месяц на одного застрахованного прикрепленного</t>
  </si>
  <si>
    <t>Дифференцированный подушевой норматив финансирования для i-той медицинской организации по дневному стационару, руб. в месяц на одного застрахованного прикрепленного</t>
  </si>
  <si>
    <t>Базовый подушевой норматив финансирования АПП (руб./мес.)</t>
  </si>
  <si>
    <t>к Соглашению о тарифах на оплату медицинской помощи по обязательному медицинскому страхованию на территории Хабаровского края на 2025год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</si>
  <si>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(руб./год)
(гр.10 + гр.11 + гр.13)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</si>
  <si>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(руб./мес)
( гр.9 + гр.12 + гр.14)</t>
  </si>
  <si>
    <t>Численность застрахованных на 01.06.2025
(чел.)</t>
  </si>
  <si>
    <t xml:space="preserve">Приложение № 6  к Дополнительному соглашению от 04.06.2025 №4 </t>
  </si>
  <si>
    <t xml:space="preserve">Приложение № 6  </t>
  </si>
  <si>
    <t xml:space="preserve">  к Дополнительному соглашению от 05.06.2025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</si>
</sst>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0\ _₽_-;\-* #,##0.000\ _₽_-;_-* &quot;-&quot;??\ _₽_-;_-@_-"/>
    <numFmt numFmtId="165" formatCode="_-* #,##0.0000\ _₽_-;\-* #,##0.0000\ _₽_-;_-* &quot;-&quot;??\ _₽_-;_-@_-"/>
    <numFmt numFmtId="166" formatCode="0.0"/>
    <numFmt numFmtId="167" formatCode="0.0000"/>
    <numFmt numFmtId="168" formatCode="_-* #,##0.00000\ _₽_-;\-* #,##0.000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0" fontId="1" fillId="0" borderId="0"/>
  </cellStyleXfs>
  <cellXfs count="50">
    <xf numFmtId="0" fontId="0" fillId="0" borderId="0" xfId="0"/>
    <xf numFmtId="1" fontId="6" fillId="0" borderId="1" xfId="0" applyNumberFormat="1" applyFont="1" applyFill="1" applyBorder="1" applyAlignment="1">
      <alignment horizontal="right"/>
    </xf>
    <xf numFmtId="0" fontId="6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6" fillId="0" borderId="2" xfId="2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6" fillId="0" borderId="1" xfId="4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3" fontId="6" fillId="0" borderId="2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wrapText="1"/>
    </xf>
    <xf numFmtId="0" fontId="2" fillId="0" borderId="0" xfId="0" applyFont="1" applyFill="1"/>
    <xf numFmtId="2" fontId="6" fillId="0" borderId="2" xfId="2" applyNumberFormat="1" applyFont="1" applyFill="1" applyBorder="1" applyAlignment="1">
      <alignment horizontal="center" wrapText="1"/>
    </xf>
    <xf numFmtId="165" fontId="4" fillId="0" borderId="1" xfId="1" applyNumberFormat="1" applyFont="1" applyFill="1" applyBorder="1" applyAlignment="1">
      <alignment wrapText="1"/>
    </xf>
    <xf numFmtId="43" fontId="5" fillId="0" borderId="1" xfId="1" applyNumberFormat="1" applyFont="1" applyFill="1" applyBorder="1" applyAlignment="1">
      <alignment wrapText="1"/>
    </xf>
    <xf numFmtId="43" fontId="5" fillId="0" borderId="1" xfId="0" applyNumberFormat="1" applyFont="1" applyFill="1" applyBorder="1" applyAlignment="1">
      <alignment wrapText="1"/>
    </xf>
    <xf numFmtId="164" fontId="4" fillId="0" borderId="0" xfId="0" applyNumberFormat="1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wrapText="1"/>
    </xf>
    <xf numFmtId="9" fontId="4" fillId="0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right" vertical="center" wrapText="1"/>
    </xf>
    <xf numFmtId="168" fontId="4" fillId="0" borderId="0" xfId="0" applyNumberFormat="1" applyFont="1" applyFill="1" applyAlignment="1">
      <alignment wrapText="1"/>
    </xf>
    <xf numFmtId="167" fontId="6" fillId="0" borderId="1" xfId="2" applyNumberFormat="1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6" fillId="0" borderId="0" xfId="5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</cellXfs>
  <cellStyles count="6">
    <cellStyle name="Обычный" xfId="0" builtinId="0"/>
    <cellStyle name="Обычный 3" xfId="2"/>
    <cellStyle name="Обычный 3 2" xfId="3"/>
    <cellStyle name="Обычный 3 3 2" xfId="5"/>
    <cellStyle name="Обычный_Таблицы Мун.заказ Стационар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235324</xdr:colOff>
      <xdr:row>10</xdr:row>
      <xdr:rowOff>88829</xdr:rowOff>
    </xdr:from>
    <xdr:to>
      <xdr:col>11</xdr:col>
      <xdr:colOff>941295</xdr:colOff>
      <xdr:row>10</xdr:row>
      <xdr:rowOff>232522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1371" y="5234570"/>
          <a:ext cx="705971" cy="143693"/>
        </a:xfrm>
        <a:prstGeom prst="rect">
          <a:avLst/>
        </a:prstGeom>
      </xdr:spPr>
    </xdr:pic>
    <xdr:clientData/>
  </xdr:twoCellAnchor>
  <xdr:twoCellAnchor editAs="oneCell">
    <xdr:from>
      <xdr:col>13</xdr:col>
      <xdr:colOff>280146</xdr:colOff>
      <xdr:row>10</xdr:row>
      <xdr:rowOff>56029</xdr:rowOff>
    </xdr:from>
    <xdr:to>
      <xdr:col>13</xdr:col>
      <xdr:colOff>914399</xdr:colOff>
      <xdr:row>10</xdr:row>
      <xdr:rowOff>207985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15986" y="5184289"/>
          <a:ext cx="634253" cy="151956"/>
        </a:xfrm>
        <a:prstGeom prst="rect">
          <a:avLst/>
        </a:prstGeom>
      </xdr:spPr>
    </xdr:pic>
    <xdr:clientData/>
  </xdr:twoCellAnchor>
  <xdr:twoCellAnchor editAs="oneCell">
    <xdr:from>
      <xdr:col>15</xdr:col>
      <xdr:colOff>235322</xdr:colOff>
      <xdr:row>10</xdr:row>
      <xdr:rowOff>56031</xdr:rowOff>
    </xdr:from>
    <xdr:to>
      <xdr:col>15</xdr:col>
      <xdr:colOff>890306</xdr:colOff>
      <xdr:row>10</xdr:row>
      <xdr:rowOff>224841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06542" y="5184291"/>
          <a:ext cx="654984" cy="168810"/>
        </a:xfrm>
        <a:prstGeom prst="rect">
          <a:avLst/>
        </a:prstGeom>
      </xdr:spPr>
    </xdr:pic>
    <xdr:clientData/>
  </xdr:twoCellAnchor>
  <xdr:twoCellAnchor editAs="oneCell">
    <xdr:from>
      <xdr:col>17</xdr:col>
      <xdr:colOff>168087</xdr:colOff>
      <xdr:row>10</xdr:row>
      <xdr:rowOff>44827</xdr:rowOff>
    </xdr:from>
    <xdr:to>
      <xdr:col>17</xdr:col>
      <xdr:colOff>930648</xdr:colOff>
      <xdr:row>10</xdr:row>
      <xdr:rowOff>213535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28967" y="5173087"/>
          <a:ext cx="762561" cy="168708"/>
        </a:xfrm>
        <a:prstGeom prst="rect">
          <a:avLst/>
        </a:prstGeom>
      </xdr:spPr>
    </xdr:pic>
    <xdr:clientData/>
  </xdr:twoCellAnchor>
  <xdr:twoCellAnchor editAs="oneCell">
    <xdr:from>
      <xdr:col>12</xdr:col>
      <xdr:colOff>235324</xdr:colOff>
      <xdr:row>10</xdr:row>
      <xdr:rowOff>88829</xdr:rowOff>
    </xdr:from>
    <xdr:to>
      <xdr:col>12</xdr:col>
      <xdr:colOff>941295</xdr:colOff>
      <xdr:row>10</xdr:row>
      <xdr:rowOff>232522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5761" y="5258706"/>
          <a:ext cx="705971" cy="143693"/>
        </a:xfrm>
        <a:prstGeom prst="rect">
          <a:avLst/>
        </a:prstGeom>
      </xdr:spPr>
    </xdr:pic>
    <xdr:clientData/>
  </xdr:twoCellAnchor>
  <xdr:oneCellAnchor>
    <xdr:from>
      <xdr:col>14</xdr:col>
      <xdr:colOff>280146</xdr:colOff>
      <xdr:row>10</xdr:row>
      <xdr:rowOff>56029</xdr:rowOff>
    </xdr:from>
    <xdr:ext cx="634253" cy="151956"/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63934" y="5201770"/>
          <a:ext cx="634253" cy="151956"/>
        </a:xfrm>
        <a:prstGeom prst="rect">
          <a:avLst/>
        </a:prstGeom>
      </xdr:spPr>
    </xdr:pic>
    <xdr:clientData/>
  </xdr:oneCellAnchor>
  <xdr:oneCellAnchor>
    <xdr:from>
      <xdr:col>16</xdr:col>
      <xdr:colOff>235322</xdr:colOff>
      <xdr:row>10</xdr:row>
      <xdr:rowOff>56031</xdr:rowOff>
    </xdr:from>
    <xdr:ext cx="654984" cy="168810"/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96146" y="5201772"/>
          <a:ext cx="654984" cy="168810"/>
        </a:xfrm>
        <a:prstGeom prst="rect">
          <a:avLst/>
        </a:prstGeom>
      </xdr:spPr>
    </xdr:pic>
    <xdr:clientData/>
  </xdr:oneCellAnchor>
  <xdr:oneCellAnchor>
    <xdr:from>
      <xdr:col>18</xdr:col>
      <xdr:colOff>168087</xdr:colOff>
      <xdr:row>10</xdr:row>
      <xdr:rowOff>44827</xdr:rowOff>
    </xdr:from>
    <xdr:ext cx="762561" cy="168708"/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16299" y="5190568"/>
          <a:ext cx="762561" cy="16870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tabSelected="1" topLeftCell="A4" zoomScale="70" zoomScaleNormal="70" zoomScaleSheetLayoutView="100" workbookViewId="0">
      <pane xSplit="4" ySplit="8" topLeftCell="G12" activePane="bottomRight" state="frozen"/>
      <selection activeCell="A4" sqref="A4"/>
      <selection pane="topRight" activeCell="E4" sqref="E4"/>
      <selection pane="bottomLeft" activeCell="A10" sqref="A10"/>
      <selection pane="bottomRight" activeCell="A6" sqref="A6:R6"/>
    </sheetView>
  </sheetViews>
  <sheetFormatPr defaultColWidth="9.140625" defaultRowHeight="15" x14ac:dyDescent="0.25"/>
  <cols>
    <col min="1" max="1" width="6.5703125" style="13" customWidth="1"/>
    <col min="2" max="2" width="7.85546875" style="13" hidden="1" customWidth="1"/>
    <col min="3" max="3" width="10.85546875" style="13" hidden="1" customWidth="1"/>
    <col min="4" max="4" width="33.28515625" style="13" customWidth="1"/>
    <col min="5" max="5" width="11.42578125" style="13" customWidth="1"/>
    <col min="6" max="6" width="11" style="13" customWidth="1"/>
    <col min="7" max="7" width="10.28515625" style="13" customWidth="1"/>
    <col min="8" max="8" width="9.7109375" style="13" customWidth="1"/>
    <col min="9" max="9" width="16" style="13" customWidth="1"/>
    <col min="10" max="10" width="16.140625" style="13" customWidth="1"/>
    <col min="11" max="11" width="10.140625" style="13" customWidth="1"/>
    <col min="12" max="13" width="15.28515625" style="13" customWidth="1"/>
    <col min="14" max="15" width="16.5703125" style="13" customWidth="1"/>
    <col min="16" max="17" width="15.85546875" style="13" customWidth="1"/>
    <col min="18" max="19" width="16.5703125" style="13" customWidth="1"/>
    <col min="20" max="20" width="9.85546875" style="13" customWidth="1"/>
    <col min="21" max="21" width="13.42578125" style="13" bestFit="1" customWidth="1"/>
    <col min="22" max="16384" width="9.140625" style="13"/>
  </cols>
  <sheetData>
    <row r="1" spans="1:29" ht="61.5" customHeight="1" x14ac:dyDescent="0.25">
      <c r="R1" s="41" t="s">
        <v>42</v>
      </c>
      <c r="S1" s="41"/>
    </row>
    <row r="2" spans="1:29" s="7" customFormat="1" ht="20.25" customHeight="1" x14ac:dyDescent="0.25">
      <c r="A2" s="3"/>
      <c r="B2" s="3"/>
      <c r="C2" s="3"/>
      <c r="D2" s="4"/>
      <c r="E2" s="5"/>
      <c r="F2" s="3"/>
      <c r="G2" s="6"/>
      <c r="I2" s="13"/>
      <c r="J2" s="13"/>
      <c r="K2" s="13"/>
      <c r="L2" s="13"/>
      <c r="M2" s="13"/>
      <c r="N2" s="13"/>
      <c r="O2" s="13"/>
      <c r="P2" s="13"/>
      <c r="Q2" s="13"/>
      <c r="R2" s="41" t="s">
        <v>33</v>
      </c>
      <c r="S2" s="41"/>
    </row>
    <row r="3" spans="1:29" s="7" customFormat="1" ht="55.5" customHeight="1" x14ac:dyDescent="0.25">
      <c r="A3" s="3"/>
      <c r="B3" s="3"/>
      <c r="C3" s="3"/>
      <c r="D3" s="4"/>
      <c r="E3" s="5"/>
      <c r="F3" s="3"/>
      <c r="H3" s="27"/>
      <c r="I3" s="27"/>
      <c r="J3" s="27"/>
      <c r="K3" s="27"/>
      <c r="L3" s="27"/>
      <c r="M3" s="27"/>
      <c r="N3" s="27"/>
      <c r="O3" s="27"/>
      <c r="P3" s="27"/>
      <c r="Q3" s="42" t="s">
        <v>38</v>
      </c>
      <c r="R3" s="42"/>
      <c r="S3" s="42"/>
    </row>
    <row r="4" spans="1:29" s="7" customFormat="1" ht="21.75" customHeight="1" x14ac:dyDescent="0.25">
      <c r="A4" s="3"/>
      <c r="B4" s="3"/>
      <c r="C4" s="3"/>
      <c r="D4" s="4"/>
      <c r="E4" s="5"/>
      <c r="F4" s="3"/>
      <c r="H4" s="27"/>
      <c r="I4" s="27"/>
      <c r="J4" s="27"/>
      <c r="K4" s="27"/>
      <c r="L4" s="27"/>
      <c r="M4" s="27"/>
      <c r="N4" s="27"/>
      <c r="O4" s="27"/>
      <c r="P4" s="38"/>
      <c r="Q4" s="33"/>
      <c r="R4" s="40" t="s">
        <v>43</v>
      </c>
      <c r="S4" s="40"/>
      <c r="U4" s="36"/>
      <c r="V4" s="36"/>
      <c r="W4" s="36"/>
      <c r="X4" s="36"/>
      <c r="Y4" s="36"/>
      <c r="Z4" s="36"/>
      <c r="AA4" s="36"/>
      <c r="AB4" s="36"/>
      <c r="AC4" s="36"/>
    </row>
    <row r="5" spans="1:29" s="7" customFormat="1" ht="25.5" customHeight="1" x14ac:dyDescent="0.25">
      <c r="A5" s="3"/>
      <c r="B5" s="3"/>
      <c r="C5" s="3"/>
      <c r="D5" s="4"/>
      <c r="E5" s="5"/>
      <c r="F5" s="3"/>
      <c r="H5" s="27"/>
      <c r="I5" s="27"/>
      <c r="J5" s="27"/>
      <c r="K5" s="27"/>
      <c r="L5" s="27"/>
      <c r="M5" s="27"/>
      <c r="N5" s="27"/>
      <c r="O5" s="27"/>
      <c r="P5" s="39" t="s">
        <v>44</v>
      </c>
      <c r="Q5" s="39"/>
      <c r="R5" s="39"/>
      <c r="S5" s="39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x14ac:dyDescent="0.25">
      <c r="A6" s="46" t="s">
        <v>17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</row>
    <row r="8" spans="1:29" ht="27.6" customHeight="1" x14ac:dyDescent="0.25">
      <c r="A8" s="43" t="s">
        <v>2</v>
      </c>
      <c r="B8" s="31" t="s">
        <v>1</v>
      </c>
      <c r="C8" s="31" t="s">
        <v>1</v>
      </c>
      <c r="D8" s="43" t="s">
        <v>0</v>
      </c>
      <c r="E8" s="31"/>
      <c r="F8" s="47" t="s">
        <v>8</v>
      </c>
      <c r="G8" s="48"/>
      <c r="H8" s="48"/>
      <c r="I8" s="48"/>
      <c r="J8" s="48"/>
      <c r="K8" s="48"/>
      <c r="L8" s="48"/>
      <c r="M8" s="49"/>
      <c r="N8" s="44" t="s">
        <v>9</v>
      </c>
      <c r="O8" s="45"/>
      <c r="P8" s="44" t="s">
        <v>10</v>
      </c>
      <c r="Q8" s="45"/>
      <c r="R8" s="43" t="s">
        <v>39</v>
      </c>
      <c r="S8" s="43" t="s">
        <v>40</v>
      </c>
    </row>
    <row r="9" spans="1:29" s="6" customFormat="1" ht="120.6" customHeight="1" x14ac:dyDescent="0.25">
      <c r="A9" s="43"/>
      <c r="B9" s="31"/>
      <c r="C9" s="31"/>
      <c r="D9" s="43"/>
      <c r="E9" s="28" t="s">
        <v>41</v>
      </c>
      <c r="F9" s="31" t="s">
        <v>37</v>
      </c>
      <c r="G9" s="31" t="s">
        <v>3</v>
      </c>
      <c r="H9" s="31" t="s">
        <v>4</v>
      </c>
      <c r="I9" s="31" t="s">
        <v>18</v>
      </c>
      <c r="J9" s="32" t="s">
        <v>5</v>
      </c>
      <c r="K9" s="31" t="s">
        <v>6</v>
      </c>
      <c r="L9" s="31" t="s">
        <v>32</v>
      </c>
      <c r="M9" s="31" t="s">
        <v>7</v>
      </c>
      <c r="N9" s="31" t="s">
        <v>11</v>
      </c>
      <c r="O9" s="31" t="s">
        <v>35</v>
      </c>
      <c r="P9" s="31" t="s">
        <v>12</v>
      </c>
      <c r="Q9" s="31" t="s">
        <v>36</v>
      </c>
      <c r="R9" s="43"/>
      <c r="S9" s="43"/>
      <c r="T9" s="30"/>
    </row>
    <row r="10" spans="1:29" x14ac:dyDescent="0.25">
      <c r="A10" s="18" t="s">
        <v>13</v>
      </c>
      <c r="B10" s="18"/>
      <c r="C10" s="18"/>
      <c r="D10" s="18">
        <v>1</v>
      </c>
      <c r="E10" s="18">
        <f>D10+1</f>
        <v>2</v>
      </c>
      <c r="F10" s="18">
        <f t="shared" ref="F10:L10" si="0">E10+1</f>
        <v>3</v>
      </c>
      <c r="G10" s="18">
        <f t="shared" si="0"/>
        <v>4</v>
      </c>
      <c r="H10" s="18">
        <f t="shared" si="0"/>
        <v>5</v>
      </c>
      <c r="I10" s="18">
        <f t="shared" si="0"/>
        <v>6</v>
      </c>
      <c r="J10" s="18">
        <f t="shared" si="0"/>
        <v>7</v>
      </c>
      <c r="K10" s="18">
        <f>J10+1</f>
        <v>8</v>
      </c>
      <c r="L10" s="18">
        <f t="shared" si="0"/>
        <v>9</v>
      </c>
      <c r="M10" s="18">
        <v>10</v>
      </c>
      <c r="N10" s="18">
        <v>11</v>
      </c>
      <c r="O10" s="18">
        <v>12</v>
      </c>
      <c r="P10" s="18">
        <f>O10+1</f>
        <v>13</v>
      </c>
      <c r="Q10" s="18">
        <f t="shared" ref="Q10:R10" si="1">P10+1</f>
        <v>14</v>
      </c>
      <c r="R10" s="18">
        <f t="shared" si="1"/>
        <v>15</v>
      </c>
      <c r="S10" s="18">
        <f t="shared" ref="S10" si="2">R10+1</f>
        <v>16</v>
      </c>
    </row>
    <row r="11" spans="1:29" ht="21" customHeight="1" x14ac:dyDescent="0.25">
      <c r="A11" s="18"/>
      <c r="B11" s="18"/>
      <c r="C11" s="18"/>
      <c r="D11" s="18"/>
      <c r="E11" s="19"/>
      <c r="F11" s="8" t="s">
        <v>19</v>
      </c>
      <c r="G11" s="9" t="s">
        <v>20</v>
      </c>
      <c r="H11" s="10" t="s">
        <v>21</v>
      </c>
      <c r="I11" s="11" t="s">
        <v>22</v>
      </c>
      <c r="J11" s="12" t="s">
        <v>23</v>
      </c>
      <c r="K11" s="20" t="s">
        <v>24</v>
      </c>
      <c r="L11" s="21"/>
      <c r="M11" s="21"/>
      <c r="N11" s="31"/>
      <c r="O11" s="31"/>
      <c r="P11" s="31"/>
      <c r="Q11" s="31"/>
      <c r="R11" s="31"/>
      <c r="S11" s="31"/>
    </row>
    <row r="12" spans="1:29" ht="33.6" customHeight="1" x14ac:dyDescent="0.25">
      <c r="A12" s="15">
        <v>1</v>
      </c>
      <c r="B12" s="15">
        <v>270155</v>
      </c>
      <c r="C12" s="15">
        <v>1343001</v>
      </c>
      <c r="D12" s="14" t="s">
        <v>25</v>
      </c>
      <c r="E12" s="16">
        <v>16785</v>
      </c>
      <c r="F12" s="22">
        <v>205.3</v>
      </c>
      <c r="G12" s="23">
        <v>1.21</v>
      </c>
      <c r="H12" s="23">
        <v>1.4</v>
      </c>
      <c r="I12" s="20">
        <v>1.113</v>
      </c>
      <c r="J12" s="35">
        <v>1.0169999999999999</v>
      </c>
      <c r="K12" s="20">
        <v>1.125</v>
      </c>
      <c r="L12" s="24">
        <f t="shared" ref="L12:L22" si="3">ROUND(F12*G12*H12*I12*J12*K12,1)</f>
        <v>442.9</v>
      </c>
      <c r="M12" s="24">
        <f>ROUND(L12*12,1)</f>
        <v>5314.8</v>
      </c>
      <c r="N12" s="24">
        <f>ROUND(O12*12,1)</f>
        <v>6631.2</v>
      </c>
      <c r="O12" s="24">
        <v>552.6</v>
      </c>
      <c r="P12" s="24">
        <f>ROUND(Q12*12,1)</f>
        <v>1294.8</v>
      </c>
      <c r="Q12" s="24">
        <v>107.9</v>
      </c>
      <c r="R12" s="25">
        <f>M12+N12+P12</f>
        <v>13240.8</v>
      </c>
      <c r="S12" s="25">
        <f>L12+O12+Q12</f>
        <v>1103.4000000000001</v>
      </c>
      <c r="T12" s="29"/>
      <c r="U12" s="34"/>
    </row>
    <row r="13" spans="1:29" ht="28.15" customHeight="1" x14ac:dyDescent="0.25">
      <c r="A13" s="15">
        <v>2</v>
      </c>
      <c r="B13" s="15">
        <v>270168</v>
      </c>
      <c r="C13" s="15">
        <v>1343002</v>
      </c>
      <c r="D13" s="15" t="s">
        <v>26</v>
      </c>
      <c r="E13" s="16">
        <v>18866</v>
      </c>
      <c r="F13" s="22">
        <v>205.3</v>
      </c>
      <c r="G13" s="23">
        <v>1.21</v>
      </c>
      <c r="H13" s="23">
        <v>1.4</v>
      </c>
      <c r="I13" s="20">
        <v>1.113</v>
      </c>
      <c r="J13" s="35">
        <v>1.1003000000000001</v>
      </c>
      <c r="K13" s="20">
        <v>1.117</v>
      </c>
      <c r="L13" s="24">
        <f t="shared" si="3"/>
        <v>475.7</v>
      </c>
      <c r="M13" s="24">
        <f t="shared" ref="M13:M22" si="4">ROUND(L13*12,1)</f>
        <v>5708.4</v>
      </c>
      <c r="N13" s="24">
        <f t="shared" ref="N13:P22" si="5">ROUND(O13*12,1)</f>
        <v>5120.3999999999996</v>
      </c>
      <c r="O13" s="24">
        <v>426.7</v>
      </c>
      <c r="P13" s="24">
        <f t="shared" si="5"/>
        <v>1810.8</v>
      </c>
      <c r="Q13" s="24">
        <v>150.9</v>
      </c>
      <c r="R13" s="25">
        <f t="shared" ref="R13:R22" si="6">M13+N13+P13</f>
        <v>12639.599999999999</v>
      </c>
      <c r="S13" s="25">
        <f t="shared" ref="S13:S22" si="7">L13+O13+Q13</f>
        <v>1053.3</v>
      </c>
      <c r="T13" s="29"/>
      <c r="U13" s="34"/>
    </row>
    <row r="14" spans="1:29" ht="33.6" customHeight="1" x14ac:dyDescent="0.25">
      <c r="A14" s="15">
        <v>3</v>
      </c>
      <c r="B14" s="15">
        <v>270169</v>
      </c>
      <c r="C14" s="15">
        <v>1343303</v>
      </c>
      <c r="D14" s="14" t="s">
        <v>27</v>
      </c>
      <c r="E14" s="16">
        <v>39739</v>
      </c>
      <c r="F14" s="22">
        <v>205.3</v>
      </c>
      <c r="G14" s="23">
        <v>1.43</v>
      </c>
      <c r="H14" s="23">
        <v>1.4</v>
      </c>
      <c r="I14" s="20">
        <v>1.113</v>
      </c>
      <c r="J14" s="35">
        <v>1.0303</v>
      </c>
      <c r="K14" s="20">
        <v>1.0960000000000001</v>
      </c>
      <c r="L14" s="24">
        <f t="shared" si="3"/>
        <v>516.6</v>
      </c>
      <c r="M14" s="24">
        <f t="shared" si="4"/>
        <v>6199.2</v>
      </c>
      <c r="N14" s="24">
        <f t="shared" si="5"/>
        <v>6658.8</v>
      </c>
      <c r="O14" s="24">
        <v>554.9</v>
      </c>
      <c r="P14" s="24">
        <f t="shared" si="5"/>
        <v>3720</v>
      </c>
      <c r="Q14" s="24">
        <v>310</v>
      </c>
      <c r="R14" s="25">
        <f t="shared" si="6"/>
        <v>16578</v>
      </c>
      <c r="S14" s="25">
        <f t="shared" si="7"/>
        <v>1381.5</v>
      </c>
      <c r="T14" s="29"/>
      <c r="U14" s="34"/>
    </row>
    <row r="15" spans="1:29" ht="33" customHeight="1" x14ac:dyDescent="0.25">
      <c r="A15" s="15">
        <v>4</v>
      </c>
      <c r="B15" s="15">
        <v>270087</v>
      </c>
      <c r="C15" s="15">
        <v>1340011</v>
      </c>
      <c r="D15" s="15" t="s">
        <v>28</v>
      </c>
      <c r="E15" s="16">
        <v>13353</v>
      </c>
      <c r="F15" s="22">
        <v>205.3</v>
      </c>
      <c r="G15" s="23">
        <v>1.43</v>
      </c>
      <c r="H15" s="23">
        <v>1.4</v>
      </c>
      <c r="I15" s="20">
        <v>1.113</v>
      </c>
      <c r="J15" s="35">
        <v>1.0711999999999999</v>
      </c>
      <c r="K15" s="20">
        <v>1.1399999999999999</v>
      </c>
      <c r="L15" s="24">
        <f t="shared" si="3"/>
        <v>558.6</v>
      </c>
      <c r="M15" s="24">
        <f>ROUND(L15*12,1)</f>
        <v>6703.2</v>
      </c>
      <c r="N15" s="24">
        <f t="shared" si="5"/>
        <v>8089.2</v>
      </c>
      <c r="O15" s="24">
        <v>674.1</v>
      </c>
      <c r="P15" s="24">
        <f>ROUND(Q15*12,1)</f>
        <v>3429.6</v>
      </c>
      <c r="Q15" s="24">
        <v>285.8</v>
      </c>
      <c r="R15" s="25">
        <f t="shared" si="6"/>
        <v>18222</v>
      </c>
      <c r="S15" s="25">
        <f t="shared" si="7"/>
        <v>1518.5</v>
      </c>
      <c r="T15" s="29"/>
      <c r="U15" s="34"/>
    </row>
    <row r="16" spans="1:29" ht="45" customHeight="1" x14ac:dyDescent="0.25">
      <c r="A16" s="15">
        <v>5</v>
      </c>
      <c r="B16" s="15">
        <v>270091</v>
      </c>
      <c r="C16" s="15">
        <v>1340007</v>
      </c>
      <c r="D16" s="15" t="s">
        <v>29</v>
      </c>
      <c r="E16" s="16">
        <v>29961</v>
      </c>
      <c r="F16" s="22">
        <v>205.3</v>
      </c>
      <c r="G16" s="23">
        <v>1.3120000000000001</v>
      </c>
      <c r="H16" s="23">
        <v>1.68</v>
      </c>
      <c r="I16" s="20">
        <v>1.113</v>
      </c>
      <c r="J16" s="35">
        <v>1.0206</v>
      </c>
      <c r="K16" s="20">
        <v>1.0840000000000001</v>
      </c>
      <c r="L16" s="24">
        <f t="shared" si="3"/>
        <v>557.20000000000005</v>
      </c>
      <c r="M16" s="24">
        <f t="shared" si="4"/>
        <v>6686.4</v>
      </c>
      <c r="N16" s="24">
        <f t="shared" si="5"/>
        <v>9280.7999999999993</v>
      </c>
      <c r="O16" s="24">
        <v>773.4</v>
      </c>
      <c r="P16" s="24">
        <f t="shared" si="5"/>
        <v>1116</v>
      </c>
      <c r="Q16" s="24">
        <v>93</v>
      </c>
      <c r="R16" s="25">
        <f t="shared" si="6"/>
        <v>17083.199999999997</v>
      </c>
      <c r="S16" s="25">
        <f t="shared" si="7"/>
        <v>1423.6</v>
      </c>
      <c r="T16" s="29"/>
      <c r="U16" s="34"/>
    </row>
    <row r="17" spans="1:21" ht="36.6" customHeight="1" x14ac:dyDescent="0.25">
      <c r="A17" s="15">
        <v>6</v>
      </c>
      <c r="B17" s="15">
        <v>270088</v>
      </c>
      <c r="C17" s="15">
        <v>1340010</v>
      </c>
      <c r="D17" s="15" t="s">
        <v>30</v>
      </c>
      <c r="E17" s="16">
        <v>24136</v>
      </c>
      <c r="F17" s="22">
        <v>205.3</v>
      </c>
      <c r="G17" s="23">
        <v>1.43</v>
      </c>
      <c r="H17" s="23">
        <v>1.68</v>
      </c>
      <c r="I17" s="20">
        <v>1.0509999999999999</v>
      </c>
      <c r="J17" s="35">
        <v>1.3059000000000001</v>
      </c>
      <c r="K17" s="20">
        <v>1.0880000000000001</v>
      </c>
      <c r="L17" s="24">
        <f t="shared" si="3"/>
        <v>736.5</v>
      </c>
      <c r="M17" s="24">
        <f t="shared" si="4"/>
        <v>8838</v>
      </c>
      <c r="N17" s="24">
        <f t="shared" si="5"/>
        <v>11642.4</v>
      </c>
      <c r="O17" s="24">
        <v>970.2</v>
      </c>
      <c r="P17" s="24">
        <f t="shared" si="5"/>
        <v>1483.2</v>
      </c>
      <c r="Q17" s="24">
        <v>123.6</v>
      </c>
      <c r="R17" s="25">
        <f t="shared" si="6"/>
        <v>21963.600000000002</v>
      </c>
      <c r="S17" s="25">
        <f t="shared" si="7"/>
        <v>1830.3</v>
      </c>
      <c r="T17" s="29"/>
      <c r="U17" s="34"/>
    </row>
    <row r="18" spans="1:21" ht="36.6" customHeight="1" x14ac:dyDescent="0.25">
      <c r="A18" s="15">
        <v>7</v>
      </c>
      <c r="B18" s="15">
        <v>270170</v>
      </c>
      <c r="C18" s="15">
        <v>1343004</v>
      </c>
      <c r="D18" s="15" t="s">
        <v>31</v>
      </c>
      <c r="E18" s="16">
        <v>24357</v>
      </c>
      <c r="F18" s="22">
        <v>205.3</v>
      </c>
      <c r="G18" s="23">
        <v>1.3120000000000001</v>
      </c>
      <c r="H18" s="23">
        <v>1.68</v>
      </c>
      <c r="I18" s="20">
        <v>1.113</v>
      </c>
      <c r="J18" s="35">
        <v>1.0447</v>
      </c>
      <c r="K18" s="20">
        <v>1.0920000000000001</v>
      </c>
      <c r="L18" s="24">
        <f t="shared" si="3"/>
        <v>574.6</v>
      </c>
      <c r="M18" s="24">
        <f t="shared" si="4"/>
        <v>6895.2</v>
      </c>
      <c r="N18" s="24">
        <f t="shared" si="5"/>
        <v>7964.4</v>
      </c>
      <c r="O18" s="24">
        <v>663.7</v>
      </c>
      <c r="P18" s="24">
        <f t="shared" si="5"/>
        <v>817.2</v>
      </c>
      <c r="Q18" s="24">
        <v>68.099999999999994</v>
      </c>
      <c r="R18" s="25">
        <f t="shared" si="6"/>
        <v>15676.8</v>
      </c>
      <c r="S18" s="25">
        <f t="shared" si="7"/>
        <v>1306.4000000000001</v>
      </c>
      <c r="T18" s="29"/>
      <c r="U18" s="34"/>
    </row>
    <row r="19" spans="1:21" ht="36.6" customHeight="1" x14ac:dyDescent="0.25">
      <c r="A19" s="15">
        <v>8</v>
      </c>
      <c r="B19" s="15">
        <v>270171</v>
      </c>
      <c r="C19" s="15">
        <v>1343171</v>
      </c>
      <c r="D19" s="15" t="s">
        <v>34</v>
      </c>
      <c r="E19" s="16">
        <v>12884</v>
      </c>
      <c r="F19" s="22">
        <v>205.3</v>
      </c>
      <c r="G19" s="23">
        <v>1.43</v>
      </c>
      <c r="H19" s="23">
        <v>1.68</v>
      </c>
      <c r="I19" s="20">
        <v>1.113</v>
      </c>
      <c r="J19" s="35">
        <v>1.478</v>
      </c>
      <c r="K19" s="20">
        <v>1.0629999999999999</v>
      </c>
      <c r="L19" s="24">
        <f t="shared" si="3"/>
        <v>862.5</v>
      </c>
      <c r="M19" s="24">
        <f t="shared" si="4"/>
        <v>10350</v>
      </c>
      <c r="N19" s="24">
        <f t="shared" si="5"/>
        <v>10320</v>
      </c>
      <c r="O19" s="24">
        <v>860</v>
      </c>
      <c r="P19" s="24">
        <f t="shared" si="5"/>
        <v>1227.5999999999999</v>
      </c>
      <c r="Q19" s="24">
        <v>102.3</v>
      </c>
      <c r="R19" s="25">
        <f t="shared" si="6"/>
        <v>21897.599999999999</v>
      </c>
      <c r="S19" s="25">
        <f t="shared" si="7"/>
        <v>1824.8</v>
      </c>
      <c r="T19" s="29"/>
      <c r="U19" s="34"/>
    </row>
    <row r="20" spans="1:21" ht="48" customHeight="1" x14ac:dyDescent="0.25">
      <c r="A20" s="15">
        <v>9</v>
      </c>
      <c r="B20" s="1">
        <v>270095</v>
      </c>
      <c r="C20" s="2">
        <v>1340003</v>
      </c>
      <c r="D20" s="15" t="s">
        <v>14</v>
      </c>
      <c r="E20" s="17">
        <v>1664</v>
      </c>
      <c r="F20" s="22">
        <v>205.3</v>
      </c>
      <c r="G20" s="23">
        <v>1.43</v>
      </c>
      <c r="H20" s="23">
        <v>1.68</v>
      </c>
      <c r="I20" s="20">
        <v>1.113</v>
      </c>
      <c r="J20" s="35">
        <v>1.4464999999999999</v>
      </c>
      <c r="K20" s="20">
        <v>1.042</v>
      </c>
      <c r="L20" s="24">
        <f t="shared" si="3"/>
        <v>827.4</v>
      </c>
      <c r="M20" s="24">
        <f t="shared" si="4"/>
        <v>9928.7999999999993</v>
      </c>
      <c r="N20" s="24">
        <f t="shared" si="5"/>
        <v>21830.400000000001</v>
      </c>
      <c r="O20" s="24">
        <v>1819.2</v>
      </c>
      <c r="P20" s="24">
        <f t="shared" si="5"/>
        <v>8802</v>
      </c>
      <c r="Q20" s="24">
        <v>733.5</v>
      </c>
      <c r="R20" s="25">
        <f t="shared" si="6"/>
        <v>40561.199999999997</v>
      </c>
      <c r="S20" s="25">
        <f t="shared" si="7"/>
        <v>3380.1</v>
      </c>
      <c r="T20" s="29"/>
      <c r="U20" s="34"/>
    </row>
    <row r="21" spans="1:21" ht="31.9" customHeight="1" x14ac:dyDescent="0.25">
      <c r="A21" s="15">
        <v>10</v>
      </c>
      <c r="B21" s="1">
        <v>270065</v>
      </c>
      <c r="C21" s="2">
        <v>1340001</v>
      </c>
      <c r="D21" s="15" t="s">
        <v>15</v>
      </c>
      <c r="E21" s="17">
        <v>1719</v>
      </c>
      <c r="F21" s="22">
        <v>205.3</v>
      </c>
      <c r="G21" s="23">
        <v>1.43</v>
      </c>
      <c r="H21" s="23">
        <v>2.23</v>
      </c>
      <c r="I21" s="20">
        <v>1.113</v>
      </c>
      <c r="J21" s="35">
        <v>1.0841000000000001</v>
      </c>
      <c r="K21" s="20">
        <v>1.0880000000000001</v>
      </c>
      <c r="L21" s="24">
        <f t="shared" si="3"/>
        <v>859.5</v>
      </c>
      <c r="M21" s="24">
        <f t="shared" si="4"/>
        <v>10314</v>
      </c>
      <c r="N21" s="24">
        <f t="shared" si="5"/>
        <v>40206</v>
      </c>
      <c r="O21" s="24">
        <v>3350.5</v>
      </c>
      <c r="P21" s="24">
        <f t="shared" si="5"/>
        <v>21702</v>
      </c>
      <c r="Q21" s="24">
        <v>1808.5</v>
      </c>
      <c r="R21" s="25">
        <f t="shared" si="6"/>
        <v>72222</v>
      </c>
      <c r="S21" s="25">
        <f t="shared" si="7"/>
        <v>6018.5</v>
      </c>
      <c r="T21" s="29"/>
      <c r="U21" s="34"/>
    </row>
    <row r="22" spans="1:21" ht="33.6" customHeight="1" x14ac:dyDescent="0.25">
      <c r="A22" s="15">
        <v>11</v>
      </c>
      <c r="B22" s="1">
        <v>270089</v>
      </c>
      <c r="C22" s="2">
        <v>1340012</v>
      </c>
      <c r="D22" s="15" t="s">
        <v>16</v>
      </c>
      <c r="E22" s="17">
        <v>5475</v>
      </c>
      <c r="F22" s="22">
        <v>205.3</v>
      </c>
      <c r="G22" s="23">
        <v>1.43</v>
      </c>
      <c r="H22" s="23">
        <v>2.57</v>
      </c>
      <c r="I22" s="20">
        <v>1.113</v>
      </c>
      <c r="J22" s="35">
        <v>1.0204</v>
      </c>
      <c r="K22" s="20">
        <v>0.98499999999999999</v>
      </c>
      <c r="L22" s="24">
        <f t="shared" si="3"/>
        <v>844</v>
      </c>
      <c r="M22" s="24">
        <f t="shared" si="4"/>
        <v>10128</v>
      </c>
      <c r="N22" s="24">
        <f t="shared" si="5"/>
        <v>34414.800000000003</v>
      </c>
      <c r="O22" s="24">
        <v>2867.9</v>
      </c>
      <c r="P22" s="24">
        <f t="shared" si="5"/>
        <v>9390</v>
      </c>
      <c r="Q22" s="24">
        <v>782.5</v>
      </c>
      <c r="R22" s="25">
        <f t="shared" si="6"/>
        <v>53932.800000000003</v>
      </c>
      <c r="S22" s="25">
        <f t="shared" si="7"/>
        <v>4494.3999999999996</v>
      </c>
      <c r="T22" s="29"/>
      <c r="U22" s="34"/>
    </row>
    <row r="23" spans="1:21" x14ac:dyDescent="0.25">
      <c r="U23" s="34"/>
    </row>
    <row r="24" spans="1:21" x14ac:dyDescent="0.25">
      <c r="J24" s="26"/>
    </row>
  </sheetData>
  <mergeCells count="13">
    <mergeCell ref="S8:S9"/>
    <mergeCell ref="P8:Q8"/>
    <mergeCell ref="A6:R6"/>
    <mergeCell ref="A8:A9"/>
    <mergeCell ref="D8:D9"/>
    <mergeCell ref="R8:R9"/>
    <mergeCell ref="F8:M8"/>
    <mergeCell ref="N8:O8"/>
    <mergeCell ref="P5:S5"/>
    <mergeCell ref="R4:S4"/>
    <mergeCell ref="R1:S1"/>
    <mergeCell ref="Q3:S3"/>
    <mergeCell ref="R2:S2"/>
  </mergeCells>
  <pageMargins left="0.35433070866141736" right="0" top="0.51181102362204722" bottom="0.35433070866141736" header="0.31496062992125984" footer="0.31496062992125984"/>
  <pageSetup paperSize="9" scale="55" orientation="landscape" useFirstPageNumber="1" horizontalDpi="0" verticalDpi="0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ППНФ</vt:lpstr>
      <vt:lpstr>ППНФ!Область_печати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2025-06-09T07:33:37Z</dcterms:modified>
</cp:coreProperties>
</file>